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ndan/Dropbox/"/>
    </mc:Choice>
  </mc:AlternateContent>
  <xr:revisionPtr revIDLastSave="0" documentId="13_ncr:1_{9A91EFCE-E55D-EB48-8C77-E924A27980B4}" xr6:coauthVersionLast="47" xr6:coauthVersionMax="47" xr10:uidLastSave="{00000000-0000-0000-0000-000000000000}"/>
  <bookViews>
    <workbookView xWindow="0" yWindow="460" windowWidth="28800" windowHeight="17020" xr2:uid="{FAA766BB-C305-5547-863A-1ADEBE03C3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7" i="1" l="1"/>
  <c r="E38" i="1"/>
  <c r="E32" i="1"/>
  <c r="E24" i="1"/>
  <c r="E17" i="1"/>
  <c r="D17" i="1"/>
  <c r="E12" i="1"/>
  <c r="E7" i="1"/>
  <c r="E41" i="1"/>
  <c r="E42" i="1"/>
  <c r="E43" i="1"/>
  <c r="E44" i="1"/>
  <c r="E45" i="1"/>
  <c r="E46" i="1"/>
  <c r="E40" i="1"/>
  <c r="E37" i="1"/>
  <c r="E36" i="1"/>
  <c r="E35" i="1"/>
  <c r="E30" i="1"/>
  <c r="E27" i="1"/>
  <c r="E28" i="1"/>
  <c r="E26" i="1"/>
  <c r="E21" i="1"/>
  <c r="E22" i="1"/>
  <c r="E20" i="1"/>
  <c r="E16" i="1"/>
  <c r="E15" i="1"/>
  <c r="E11" i="1"/>
  <c r="E5" i="1"/>
  <c r="E6" i="1"/>
  <c r="E4" i="1"/>
  <c r="E31" i="1"/>
  <c r="E29" i="1"/>
  <c r="E23" i="1"/>
  <c r="E19" i="1"/>
  <c r="E34" i="1"/>
  <c r="E10" i="1"/>
  <c r="E14" i="1"/>
  <c r="E9" i="1"/>
  <c r="E3" i="1"/>
  <c r="L22" i="1"/>
  <c r="K22" i="1"/>
  <c r="L21" i="1"/>
  <c r="M20" i="1"/>
  <c r="K21" i="1"/>
  <c r="I20" i="1"/>
  <c r="J19" i="1"/>
  <c r="I19" i="1"/>
  <c r="H19" i="1"/>
  <c r="O13" i="1"/>
  <c r="O14" i="1"/>
  <c r="O15" i="1"/>
  <c r="O12" i="1"/>
  <c r="I13" i="1"/>
  <c r="M13" i="1"/>
  <c r="K14" i="1"/>
  <c r="L14" i="1"/>
  <c r="K15" i="1"/>
  <c r="L15" i="1"/>
  <c r="I12" i="1"/>
  <c r="J12" i="1"/>
  <c r="H12" i="1"/>
  <c r="O6" i="1"/>
  <c r="O7" i="1"/>
  <c r="O8" i="1"/>
  <c r="O5" i="1"/>
  <c r="C47" i="1"/>
  <c r="C38" i="1"/>
  <c r="C32" i="1"/>
  <c r="C24" i="1"/>
  <c r="C17" i="1"/>
  <c r="C12" i="1"/>
  <c r="C7" i="1"/>
  <c r="D47" i="1" l="1"/>
  <c r="D12" i="1"/>
  <c r="D38" i="1"/>
  <c r="D32" i="1"/>
  <c r="D24" i="1"/>
  <c r="D7" i="1"/>
</calcChain>
</file>

<file path=xl/sharedStrings.xml><?xml version="1.0" encoding="utf-8"?>
<sst xmlns="http://schemas.openxmlformats.org/spreadsheetml/2006/main" count="86" uniqueCount="50">
  <si>
    <t>Ward</t>
  </si>
  <si>
    <t>Precinct</t>
  </si>
  <si>
    <t>Winfield 001</t>
  </si>
  <si>
    <t>Winfield 012</t>
  </si>
  <si>
    <t>Winfield 017</t>
  </si>
  <si>
    <t>Winfield 023</t>
  </si>
  <si>
    <t>Winfield 009</t>
  </si>
  <si>
    <t>Winfield 013</t>
  </si>
  <si>
    <t>Winfield 003</t>
  </si>
  <si>
    <t>Winfield 032</t>
  </si>
  <si>
    <t>Wayne 039</t>
  </si>
  <si>
    <t>Wayne 047</t>
  </si>
  <si>
    <t>Winfield 005</t>
  </si>
  <si>
    <t>Winfield 008</t>
  </si>
  <si>
    <t>Winfield 037</t>
  </si>
  <si>
    <t>Wayne 008</t>
  </si>
  <si>
    <t>Wayne 009</t>
  </si>
  <si>
    <t>Wayne 037</t>
  </si>
  <si>
    <t>Winfield 019</t>
  </si>
  <si>
    <t>Winfield 37</t>
  </si>
  <si>
    <t>Winfield 011</t>
  </si>
  <si>
    <t>Winfield 035</t>
  </si>
  <si>
    <t>Winfield 039</t>
  </si>
  <si>
    <t>Total</t>
  </si>
  <si>
    <t>Wayne 007</t>
  </si>
  <si>
    <t>Wayne 035</t>
  </si>
  <si>
    <t>Wayne 036</t>
  </si>
  <si>
    <t>Wayne 043</t>
  </si>
  <si>
    <t>Wayne 048</t>
  </si>
  <si>
    <t>Wayne 056</t>
  </si>
  <si>
    <t>Wayne 067</t>
  </si>
  <si>
    <t>Results of 2018 Video Gaming Advisory Referendum, broken down by West Chicago city wards and DuPage County precincts</t>
  </si>
  <si>
    <t>Data from:</t>
  </si>
  <si>
    <t>https://www.dupageresults.com/IL/DuPage/73687/Web02.194526/#/cid/9145</t>
  </si>
  <si>
    <t>Ward 1</t>
  </si>
  <si>
    <t>Ward 2</t>
  </si>
  <si>
    <t>Ward 3</t>
  </si>
  <si>
    <t>Ward 4</t>
  </si>
  <si>
    <t>Ward 5</t>
  </si>
  <si>
    <t>Ward 6</t>
  </si>
  <si>
    <t>Ward 7</t>
  </si>
  <si>
    <t>Total Shares</t>
  </si>
  <si>
    <t>Total "No" Voters in Precinct</t>
  </si>
  <si>
    <t>Total Registered Voters in Precinct</t>
  </si>
  <si>
    <t>Total Registered Voters in Shared Precincts</t>
  </si>
  <si>
    <t>Each Ward's Percentage Share of Registered Voters in Shared Precincts</t>
  </si>
  <si>
    <t>Percentage Shares Multiplied by "No" Voters in 2018 Referendum - Used to estimate vote allocation by ward in shared precincts</t>
  </si>
  <si>
    <t>Adjusted Precinct Totals</t>
  </si>
  <si>
    <t>"No" Votes</t>
  </si>
  <si>
    <t>Reg. Voters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</si>
</sst>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0" borderId="0" xfId="0" applyNumberFormat="1"/>
    <xf numFmtId="0" fontId="0" fillId="0" borderId="0" xfId="0" applyFill="1"/>
    <xf numFmtId="9" fontId="0" fillId="0" borderId="0" xfId="1" applyFont="1" applyFill="1"/>
    <xf numFmtId="9" fontId="0" fillId="0" borderId="0" xfId="0" applyNumberFormat="1"/>
    <xf numFmtId="2" fontId="0" fillId="0" borderId="0" xfId="1" applyNumberFormat="1" applyFont="1" applyFill="1"/>
    <xf numFmtId="1" fontId="0" fillId="0" borderId="0" xfId="1" applyNumberFormat="1" applyFont="1" applyFill="1"/>
    <xf numFmtId="0" fontId="2" fillId="0" borderId="0" xfId="0" applyFont="1" applyAlignment="1">
      <alignment horizontal="center"/>
    </xf>
    <xf numFmtId="1" fontId="0" fillId="6" borderId="0" xfId="0" applyNumberFormat="1" applyFill="1"/>
    <xf numFmtId="0" fontId="0" fillId="6" borderId="0" xfId="0" applyFill="1"/>
    <xf numFmtId="1" fontId="0" fillId="2" borderId="0" xfId="0" applyNumberFormat="1" applyFill="1"/>
    <xf numFmtId="1" fontId="0" fillId="3" borderId="0" xfId="0" applyNumberFormat="1" applyFill="1"/>
    <xf numFmtId="1" fontId="0" fillId="4" borderId="0" xfId="0" applyNumberFormat="1" applyFill="1"/>
    <xf numFmtId="1" fontId="0" fillId="5" borderId="0" xfId="0" applyNumberForma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C88BA-AF74-FE4D-A903-18A2250A6C3D}">
  <dimension ref="A1:O47"/>
  <sheetViews>
    <sheetView tabSelected="1" topLeftCell="A7" workbookViewId="0">
      <selection activeCell="E24" sqref="E24"/>
    </sheetView>
  </sheetViews>
  <sheetFormatPr baseColWidth="10" defaultRowHeight="16" x14ac:dyDescent="0.2"/>
  <cols>
    <col min="2" max="2" width="11.6640625" bestFit="1" customWidth="1"/>
    <col min="3" max="3" width="11.6640625" customWidth="1"/>
    <col min="4" max="4" width="11.6640625" bestFit="1" customWidth="1"/>
    <col min="5" max="5" width="22.33203125" bestFit="1" customWidth="1"/>
    <col min="7" max="7" width="12.6640625" customWidth="1"/>
    <col min="8" max="8" width="13.83203125" bestFit="1" customWidth="1"/>
    <col min="15" max="15" width="25.33203125" customWidth="1"/>
  </cols>
  <sheetData>
    <row r="1" spans="1:15" x14ac:dyDescent="0.2">
      <c r="A1" t="s">
        <v>31</v>
      </c>
    </row>
    <row r="2" spans="1:15" x14ac:dyDescent="0.2">
      <c r="A2" t="s">
        <v>0</v>
      </c>
      <c r="B2" t="s">
        <v>1</v>
      </c>
      <c r="C2" t="s">
        <v>49</v>
      </c>
      <c r="D2" t="s">
        <v>48</v>
      </c>
      <c r="E2" t="s">
        <v>47</v>
      </c>
    </row>
    <row r="3" spans="1:15" x14ac:dyDescent="0.2">
      <c r="A3">
        <v>1</v>
      </c>
      <c r="B3" s="1" t="s">
        <v>2</v>
      </c>
      <c r="C3" s="6">
        <v>381</v>
      </c>
      <c r="D3" s="1">
        <v>137</v>
      </c>
      <c r="E3" s="14">
        <f>H19</f>
        <v>58.648314606741572</v>
      </c>
      <c r="G3" s="11" t="s">
        <v>44</v>
      </c>
      <c r="H3" s="11"/>
      <c r="I3" s="11"/>
      <c r="J3" s="11"/>
      <c r="K3" s="11"/>
      <c r="L3" s="11"/>
      <c r="M3" s="11"/>
      <c r="N3" s="11"/>
      <c r="O3" s="11"/>
    </row>
    <row r="4" spans="1:15" x14ac:dyDescent="0.2">
      <c r="B4" t="s">
        <v>3</v>
      </c>
      <c r="C4" s="6">
        <v>547</v>
      </c>
      <c r="D4">
        <v>106</v>
      </c>
      <c r="E4">
        <f>D4</f>
        <v>106</v>
      </c>
      <c r="H4" t="s">
        <v>34</v>
      </c>
      <c r="I4" t="s">
        <v>35</v>
      </c>
      <c r="J4" t="s">
        <v>36</v>
      </c>
      <c r="K4" t="s">
        <v>37</v>
      </c>
      <c r="L4" t="s">
        <v>38</v>
      </c>
      <c r="M4" t="s">
        <v>39</v>
      </c>
      <c r="N4" t="s">
        <v>40</v>
      </c>
      <c r="O4" t="s">
        <v>43</v>
      </c>
    </row>
    <row r="5" spans="1:15" x14ac:dyDescent="0.2">
      <c r="B5" t="s">
        <v>4</v>
      </c>
      <c r="C5" s="6">
        <v>665</v>
      </c>
      <c r="D5">
        <v>142</v>
      </c>
      <c r="E5">
        <f t="shared" ref="E5:E6" si="0">D5</f>
        <v>142</v>
      </c>
      <c r="G5" s="1" t="s">
        <v>2</v>
      </c>
      <c r="H5" s="6">
        <v>381</v>
      </c>
      <c r="I5" s="6">
        <v>283</v>
      </c>
      <c r="J5" s="6">
        <v>226</v>
      </c>
      <c r="O5">
        <f>SUM(H5:N5)</f>
        <v>890</v>
      </c>
    </row>
    <row r="6" spans="1:15" x14ac:dyDescent="0.2">
      <c r="B6" t="s">
        <v>5</v>
      </c>
      <c r="C6" s="6">
        <v>76</v>
      </c>
      <c r="D6">
        <v>6</v>
      </c>
      <c r="E6">
        <f t="shared" si="0"/>
        <v>6</v>
      </c>
      <c r="G6" s="2" t="s">
        <v>6</v>
      </c>
      <c r="I6" s="6">
        <v>721</v>
      </c>
      <c r="M6" s="6">
        <v>194</v>
      </c>
      <c r="O6">
        <f t="shared" ref="O6:O8" si="1">SUM(H6:N6)</f>
        <v>915</v>
      </c>
    </row>
    <row r="7" spans="1:15" x14ac:dyDescent="0.2">
      <c r="B7" t="s">
        <v>23</v>
      </c>
      <c r="C7" s="6">
        <f>SUM(C3:C6)</f>
        <v>1669</v>
      </c>
      <c r="D7">
        <f>SUM(D3:D6)</f>
        <v>391</v>
      </c>
      <c r="E7" s="12">
        <f>SUM(E3:E6)</f>
        <v>312.64831460674156</v>
      </c>
      <c r="G7" s="4" t="s">
        <v>14</v>
      </c>
      <c r="K7" s="6">
        <v>113</v>
      </c>
      <c r="L7" s="6">
        <v>51</v>
      </c>
      <c r="O7">
        <f t="shared" si="1"/>
        <v>164</v>
      </c>
    </row>
    <row r="8" spans="1:15" x14ac:dyDescent="0.2">
      <c r="C8" s="6"/>
      <c r="G8" s="3" t="s">
        <v>10</v>
      </c>
      <c r="K8" s="6">
        <v>754</v>
      </c>
      <c r="L8" s="6">
        <v>195</v>
      </c>
      <c r="O8">
        <f t="shared" si="1"/>
        <v>949</v>
      </c>
    </row>
    <row r="9" spans="1:15" x14ac:dyDescent="0.2">
      <c r="A9">
        <v>2</v>
      </c>
      <c r="B9" s="1" t="s">
        <v>2</v>
      </c>
      <c r="C9" s="6">
        <v>283</v>
      </c>
      <c r="D9" s="1">
        <v>137</v>
      </c>
      <c r="E9" s="14">
        <f>I19</f>
        <v>43.56292134831461</v>
      </c>
    </row>
    <row r="10" spans="1:15" x14ac:dyDescent="0.2">
      <c r="B10" s="2" t="s">
        <v>6</v>
      </c>
      <c r="C10" s="6">
        <v>721</v>
      </c>
      <c r="D10" s="2">
        <v>79</v>
      </c>
      <c r="E10" s="15">
        <f>I20</f>
        <v>62.250273224043717</v>
      </c>
      <c r="G10" s="11" t="s">
        <v>45</v>
      </c>
      <c r="H10" s="11"/>
      <c r="I10" s="11"/>
      <c r="J10" s="11"/>
      <c r="K10" s="11"/>
      <c r="L10" s="11"/>
      <c r="M10" s="11"/>
      <c r="N10" s="11"/>
      <c r="O10" s="11"/>
    </row>
    <row r="11" spans="1:15" x14ac:dyDescent="0.2">
      <c r="B11" t="s">
        <v>7</v>
      </c>
      <c r="C11" s="6">
        <v>675</v>
      </c>
      <c r="D11">
        <v>64</v>
      </c>
      <c r="E11">
        <f>D11</f>
        <v>64</v>
      </c>
      <c r="H11" t="s">
        <v>34</v>
      </c>
      <c r="I11" t="s">
        <v>35</v>
      </c>
      <c r="J11" t="s">
        <v>36</v>
      </c>
      <c r="K11" t="s">
        <v>37</v>
      </c>
      <c r="L11" t="s">
        <v>38</v>
      </c>
      <c r="M11" t="s">
        <v>39</v>
      </c>
      <c r="N11" t="s">
        <v>40</v>
      </c>
      <c r="O11" t="s">
        <v>41</v>
      </c>
    </row>
    <row r="12" spans="1:15" x14ac:dyDescent="0.2">
      <c r="B12" t="s">
        <v>23</v>
      </c>
      <c r="C12" s="6">
        <f>SUM(C9:C11)</f>
        <v>1679</v>
      </c>
      <c r="D12">
        <f>SUM(D9:D11)</f>
        <v>280</v>
      </c>
      <c r="E12" s="12">
        <f>SUM(E9:E11)</f>
        <v>169.81319457235833</v>
      </c>
      <c r="G12" s="1" t="s">
        <v>2</v>
      </c>
      <c r="H12" s="7">
        <f>H5/$O5</f>
        <v>0.42808988764044942</v>
      </c>
      <c r="I12" s="7">
        <f t="shared" ref="I12:J12" si="2">I5/$O5</f>
        <v>0.31797752808988766</v>
      </c>
      <c r="J12" s="7">
        <f t="shared" si="2"/>
        <v>0.25393258426966292</v>
      </c>
      <c r="K12" s="7"/>
      <c r="L12" s="7"/>
      <c r="M12" s="7"/>
      <c r="N12" s="7"/>
      <c r="O12" s="8">
        <f>SUM(H12:N12)</f>
        <v>1</v>
      </c>
    </row>
    <row r="13" spans="1:15" x14ac:dyDescent="0.2">
      <c r="C13" s="6"/>
      <c r="G13" s="2" t="s">
        <v>6</v>
      </c>
      <c r="H13" s="7"/>
      <c r="I13" s="7">
        <f t="shared" ref="I13:M13" si="3">I6/$O6</f>
        <v>0.78797814207650274</v>
      </c>
      <c r="J13" s="7"/>
      <c r="K13" s="7"/>
      <c r="L13" s="7"/>
      <c r="M13" s="7">
        <f t="shared" si="3"/>
        <v>0.21202185792349726</v>
      </c>
      <c r="N13" s="7"/>
      <c r="O13" s="8">
        <f t="shared" ref="O13:O15" si="4">SUM(H13:N13)</f>
        <v>1</v>
      </c>
    </row>
    <row r="14" spans="1:15" x14ac:dyDescent="0.2">
      <c r="A14">
        <v>3</v>
      </c>
      <c r="B14" s="1" t="s">
        <v>2</v>
      </c>
      <c r="C14" s="6">
        <v>226</v>
      </c>
      <c r="D14" s="1">
        <v>137</v>
      </c>
      <c r="E14" s="14">
        <f>J19</f>
        <v>34.788764044943818</v>
      </c>
      <c r="G14" s="4" t="s">
        <v>14</v>
      </c>
      <c r="H14" s="7"/>
      <c r="I14" s="7"/>
      <c r="J14" s="7"/>
      <c r="K14" s="7">
        <f t="shared" ref="K14:L14" si="5">K7/$O7</f>
        <v>0.68902439024390238</v>
      </c>
      <c r="L14" s="7">
        <f t="shared" si="5"/>
        <v>0.31097560975609756</v>
      </c>
      <c r="M14" s="7"/>
      <c r="N14" s="7"/>
      <c r="O14" s="8">
        <f t="shared" si="4"/>
        <v>1</v>
      </c>
    </row>
    <row r="15" spans="1:15" x14ac:dyDescent="0.2">
      <c r="B15" t="s">
        <v>8</v>
      </c>
      <c r="C15" s="6">
        <v>694</v>
      </c>
      <c r="D15">
        <v>84</v>
      </c>
      <c r="E15">
        <f>D15</f>
        <v>84</v>
      </c>
      <c r="G15" s="3" t="s">
        <v>10</v>
      </c>
      <c r="H15" s="7"/>
      <c r="I15" s="7"/>
      <c r="J15" s="7"/>
      <c r="K15" s="7">
        <f t="shared" ref="K15:L15" si="6">K8/$O8</f>
        <v>0.79452054794520544</v>
      </c>
      <c r="L15" s="7">
        <f t="shared" si="6"/>
        <v>0.20547945205479451</v>
      </c>
      <c r="M15" s="7"/>
      <c r="N15" s="7"/>
      <c r="O15" s="8">
        <f t="shared" si="4"/>
        <v>1</v>
      </c>
    </row>
    <row r="16" spans="1:15" x14ac:dyDescent="0.2">
      <c r="B16" t="s">
        <v>9</v>
      </c>
      <c r="C16" s="6">
        <v>759</v>
      </c>
      <c r="D16">
        <v>33</v>
      </c>
      <c r="E16">
        <f>D16</f>
        <v>33</v>
      </c>
    </row>
    <row r="17" spans="1:15" x14ac:dyDescent="0.2">
      <c r="B17" t="s">
        <v>23</v>
      </c>
      <c r="C17" s="6">
        <f>SUM(C14:C16)</f>
        <v>1679</v>
      </c>
      <c r="D17" s="5">
        <f>SUM(D14:D16)</f>
        <v>254</v>
      </c>
      <c r="E17" s="12">
        <f>SUM(E14:E16)</f>
        <v>151.78876404494383</v>
      </c>
      <c r="G17" s="11" t="s">
        <v>46</v>
      </c>
      <c r="H17" s="11"/>
      <c r="I17" s="11"/>
      <c r="J17" s="11"/>
      <c r="K17" s="11"/>
      <c r="L17" s="11"/>
      <c r="M17" s="11"/>
      <c r="N17" s="11"/>
      <c r="O17" s="11"/>
    </row>
    <row r="18" spans="1:15" x14ac:dyDescent="0.2">
      <c r="C18" s="6"/>
      <c r="H18" t="s">
        <v>34</v>
      </c>
      <c r="I18" t="s">
        <v>35</v>
      </c>
      <c r="J18" t="s">
        <v>36</v>
      </c>
      <c r="K18" t="s">
        <v>37</v>
      </c>
      <c r="L18" t="s">
        <v>38</v>
      </c>
      <c r="M18" t="s">
        <v>39</v>
      </c>
      <c r="N18" t="s">
        <v>40</v>
      </c>
      <c r="O18" t="s">
        <v>42</v>
      </c>
    </row>
    <row r="19" spans="1:15" x14ac:dyDescent="0.2">
      <c r="A19">
        <v>4</v>
      </c>
      <c r="B19" s="3" t="s">
        <v>10</v>
      </c>
      <c r="C19" s="6">
        <v>754</v>
      </c>
      <c r="D19" s="3">
        <v>144</v>
      </c>
      <c r="E19" s="16">
        <f>K22</f>
        <v>114.41095890410958</v>
      </c>
      <c r="G19" s="1" t="s">
        <v>2</v>
      </c>
      <c r="H19" s="10">
        <f>H12*D3</f>
        <v>58.648314606741572</v>
      </c>
      <c r="I19" s="10">
        <f>I12*D9</f>
        <v>43.56292134831461</v>
      </c>
      <c r="J19" s="10">
        <f>J12*D14</f>
        <v>34.788764044943818</v>
      </c>
      <c r="K19" s="7"/>
      <c r="L19" s="7"/>
      <c r="M19" s="7"/>
      <c r="N19" s="7"/>
      <c r="O19" s="8"/>
    </row>
    <row r="20" spans="1:15" x14ac:dyDescent="0.2">
      <c r="B20" t="s">
        <v>11</v>
      </c>
      <c r="C20" s="6">
        <v>576</v>
      </c>
      <c r="D20">
        <v>53</v>
      </c>
      <c r="E20">
        <f>D20</f>
        <v>53</v>
      </c>
      <c r="G20" s="2" t="s">
        <v>6</v>
      </c>
      <c r="H20" s="7"/>
      <c r="I20" s="10">
        <f>I13*D10</f>
        <v>62.250273224043717</v>
      </c>
      <c r="J20" s="9"/>
      <c r="K20" s="7"/>
      <c r="L20" s="7"/>
      <c r="M20" s="10">
        <f>M13*D34</f>
        <v>16.749726775956283</v>
      </c>
      <c r="N20" s="7"/>
      <c r="O20" s="8"/>
    </row>
    <row r="21" spans="1:15" x14ac:dyDescent="0.2">
      <c r="B21" t="s">
        <v>12</v>
      </c>
      <c r="C21" s="6">
        <v>642</v>
      </c>
      <c r="D21">
        <v>148</v>
      </c>
      <c r="E21">
        <f t="shared" ref="E21:E22" si="7">D21</f>
        <v>148</v>
      </c>
      <c r="G21" s="4" t="s">
        <v>14</v>
      </c>
      <c r="H21" s="7"/>
      <c r="I21" s="7"/>
      <c r="J21" s="7"/>
      <c r="K21" s="10">
        <f>K14*D23</f>
        <v>16.536585365853657</v>
      </c>
      <c r="L21" s="10">
        <f>L14*D31</f>
        <v>7.463414634146341</v>
      </c>
      <c r="M21" s="7"/>
      <c r="N21" s="7"/>
      <c r="O21" s="8"/>
    </row>
    <row r="22" spans="1:15" x14ac:dyDescent="0.2">
      <c r="B22" t="s">
        <v>13</v>
      </c>
      <c r="C22" s="6">
        <v>363</v>
      </c>
      <c r="D22">
        <v>57</v>
      </c>
      <c r="E22">
        <f t="shared" si="7"/>
        <v>57</v>
      </c>
      <c r="G22" s="3" t="s">
        <v>10</v>
      </c>
      <c r="H22" s="7"/>
      <c r="I22" s="7"/>
      <c r="J22" s="7"/>
      <c r="K22" s="10">
        <f>K15*D19</f>
        <v>114.41095890410958</v>
      </c>
      <c r="L22" s="10">
        <f>L15*D30</f>
        <v>30.410958904109588</v>
      </c>
      <c r="M22" s="7"/>
      <c r="N22" s="7"/>
      <c r="O22" s="8"/>
    </row>
    <row r="23" spans="1:15" x14ac:dyDescent="0.2">
      <c r="B23" s="4" t="s">
        <v>14</v>
      </c>
      <c r="C23" s="6">
        <v>113</v>
      </c>
      <c r="D23" s="4">
        <v>24</v>
      </c>
      <c r="E23" s="17">
        <f>K21</f>
        <v>16.536585365853657</v>
      </c>
    </row>
    <row r="24" spans="1:15" x14ac:dyDescent="0.2">
      <c r="B24" t="s">
        <v>23</v>
      </c>
      <c r="C24" s="6">
        <f>SUM(C19:C23)</f>
        <v>2448</v>
      </c>
      <c r="D24">
        <f>SUM(D19:D23)</f>
        <v>426</v>
      </c>
      <c r="E24" s="12">
        <f>SUM(E19:E23)</f>
        <v>388.94754426996326</v>
      </c>
    </row>
    <row r="25" spans="1:15" x14ac:dyDescent="0.2">
      <c r="C25" s="6"/>
      <c r="G25" t="s">
        <v>32</v>
      </c>
    </row>
    <row r="26" spans="1:15" x14ac:dyDescent="0.2">
      <c r="A26">
        <v>5</v>
      </c>
      <c r="B26" t="s">
        <v>15</v>
      </c>
      <c r="C26" s="6">
        <v>448</v>
      </c>
      <c r="D26">
        <v>53</v>
      </c>
      <c r="E26">
        <f>D26</f>
        <v>53</v>
      </c>
      <c r="G26" t="s">
        <v>33</v>
      </c>
    </row>
    <row r="27" spans="1:15" x14ac:dyDescent="0.2">
      <c r="B27" t="s">
        <v>16</v>
      </c>
      <c r="C27" s="6">
        <v>6</v>
      </c>
      <c r="D27">
        <v>0</v>
      </c>
      <c r="E27">
        <f t="shared" ref="E27:E28" si="8">D27</f>
        <v>0</v>
      </c>
    </row>
    <row r="28" spans="1:15" x14ac:dyDescent="0.2">
      <c r="B28" t="s">
        <v>17</v>
      </c>
      <c r="C28" s="6">
        <v>722</v>
      </c>
      <c r="D28">
        <v>190</v>
      </c>
      <c r="E28">
        <f t="shared" si="8"/>
        <v>190</v>
      </c>
    </row>
    <row r="29" spans="1:15" x14ac:dyDescent="0.2">
      <c r="B29" s="3" t="s">
        <v>10</v>
      </c>
      <c r="C29" s="6">
        <v>195</v>
      </c>
      <c r="D29" s="3">
        <v>144</v>
      </c>
      <c r="E29" s="16">
        <f>L22</f>
        <v>30.410958904109588</v>
      </c>
    </row>
    <row r="30" spans="1:15" x14ac:dyDescent="0.2">
      <c r="B30" t="s">
        <v>18</v>
      </c>
      <c r="C30" s="6">
        <v>503</v>
      </c>
      <c r="D30">
        <v>148</v>
      </c>
      <c r="E30">
        <f>D30</f>
        <v>148</v>
      </c>
    </row>
    <row r="31" spans="1:15" x14ac:dyDescent="0.2">
      <c r="B31" s="4" t="s">
        <v>19</v>
      </c>
      <c r="C31" s="6">
        <v>51</v>
      </c>
      <c r="D31" s="4">
        <v>24</v>
      </c>
      <c r="E31" s="17">
        <f>L21</f>
        <v>7.463414634146341</v>
      </c>
    </row>
    <row r="32" spans="1:15" x14ac:dyDescent="0.2">
      <c r="B32" t="s">
        <v>23</v>
      </c>
      <c r="C32" s="6">
        <f>SUM(C26:C31)</f>
        <v>1925</v>
      </c>
      <c r="D32">
        <f>SUM(D26:D31)</f>
        <v>559</v>
      </c>
      <c r="E32" s="12">
        <f>SUM(E26:E31)</f>
        <v>428.8743735382559</v>
      </c>
    </row>
    <row r="33" spans="1:5" x14ac:dyDescent="0.2">
      <c r="C33" s="6"/>
    </row>
    <row r="34" spans="1:5" x14ac:dyDescent="0.2">
      <c r="A34">
        <v>6</v>
      </c>
      <c r="B34" s="2" t="s">
        <v>6</v>
      </c>
      <c r="C34" s="6">
        <v>194</v>
      </c>
      <c r="D34" s="2">
        <v>79</v>
      </c>
      <c r="E34" s="15">
        <f>M20</f>
        <v>16.749726775956283</v>
      </c>
    </row>
    <row r="35" spans="1:5" x14ac:dyDescent="0.2">
      <c r="B35" t="s">
        <v>20</v>
      </c>
      <c r="C35" s="6">
        <v>570</v>
      </c>
      <c r="D35">
        <v>36</v>
      </c>
      <c r="E35">
        <f>D35</f>
        <v>36</v>
      </c>
    </row>
    <row r="36" spans="1:5" x14ac:dyDescent="0.2">
      <c r="B36" t="s">
        <v>21</v>
      </c>
      <c r="C36">
        <v>339</v>
      </c>
      <c r="D36">
        <v>46</v>
      </c>
      <c r="E36">
        <f>D36</f>
        <v>46</v>
      </c>
    </row>
    <row r="37" spans="1:5" x14ac:dyDescent="0.2">
      <c r="B37" t="s">
        <v>22</v>
      </c>
      <c r="C37">
        <v>1</v>
      </c>
      <c r="D37">
        <v>0</v>
      </c>
      <c r="E37">
        <f>D37</f>
        <v>0</v>
      </c>
    </row>
    <row r="38" spans="1:5" x14ac:dyDescent="0.2">
      <c r="B38" t="s">
        <v>23</v>
      </c>
      <c r="C38">
        <f>SUM(C34:C37)</f>
        <v>1104</v>
      </c>
      <c r="D38" s="5">
        <f>SUM(D34:D37)</f>
        <v>161</v>
      </c>
      <c r="E38" s="12">
        <f>SUM(E34:E37)</f>
        <v>98.749726775956276</v>
      </c>
    </row>
    <row r="40" spans="1:5" x14ac:dyDescent="0.2">
      <c r="A40">
        <v>7</v>
      </c>
      <c r="B40" t="s">
        <v>24</v>
      </c>
      <c r="C40">
        <v>432</v>
      </c>
      <c r="D40">
        <v>54</v>
      </c>
      <c r="E40">
        <f>D40</f>
        <v>54</v>
      </c>
    </row>
    <row r="41" spans="1:5" x14ac:dyDescent="0.2">
      <c r="B41" t="s">
        <v>25</v>
      </c>
      <c r="C41">
        <v>530</v>
      </c>
      <c r="D41">
        <v>65</v>
      </c>
      <c r="E41">
        <f t="shared" ref="E41:E46" si="9">D41</f>
        <v>65</v>
      </c>
    </row>
    <row r="42" spans="1:5" x14ac:dyDescent="0.2">
      <c r="B42" t="s">
        <v>26</v>
      </c>
      <c r="C42">
        <v>580</v>
      </c>
      <c r="D42">
        <v>53</v>
      </c>
      <c r="E42">
        <f t="shared" si="9"/>
        <v>53</v>
      </c>
    </row>
    <row r="43" spans="1:5" x14ac:dyDescent="0.2">
      <c r="B43" t="s">
        <v>27</v>
      </c>
      <c r="C43">
        <v>43</v>
      </c>
      <c r="D43">
        <v>6</v>
      </c>
      <c r="E43">
        <f t="shared" si="9"/>
        <v>6</v>
      </c>
    </row>
    <row r="44" spans="1:5" x14ac:dyDescent="0.2">
      <c r="B44" t="s">
        <v>28</v>
      </c>
      <c r="C44">
        <v>27</v>
      </c>
      <c r="D44">
        <v>64</v>
      </c>
      <c r="E44">
        <f t="shared" si="9"/>
        <v>64</v>
      </c>
    </row>
    <row r="45" spans="1:5" x14ac:dyDescent="0.2">
      <c r="B45" t="s">
        <v>29</v>
      </c>
      <c r="C45">
        <v>71</v>
      </c>
      <c r="D45">
        <v>3</v>
      </c>
      <c r="E45">
        <f t="shared" si="9"/>
        <v>3</v>
      </c>
    </row>
    <row r="46" spans="1:5" x14ac:dyDescent="0.2">
      <c r="B46" t="s">
        <v>30</v>
      </c>
      <c r="C46">
        <v>763</v>
      </c>
      <c r="D46">
        <v>87</v>
      </c>
      <c r="E46">
        <f t="shared" si="9"/>
        <v>87</v>
      </c>
    </row>
    <row r="47" spans="1:5" x14ac:dyDescent="0.2">
      <c r="B47" t="s">
        <v>23</v>
      </c>
      <c r="C47">
        <f>SUM(C40:C46)</f>
        <v>2446</v>
      </c>
      <c r="D47">
        <f>SUM(D40:D46)</f>
        <v>332</v>
      </c>
      <c r="E47" s="13">
        <f>SUM(E40:E46)</f>
        <v>332</v>
      </c>
    </row>
  </sheetData>
  <mergeCells count="3">
    <mergeCell ref="G3:O3"/>
    <mergeCell ref="G10:O10"/>
    <mergeCell ref="G17:O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McCormack, Brendan</cp:lastModifiedBy>
  <dcterms:created xsi:type="dcterms:W3CDTF">2021-09-06T21:40:14Z</dcterms:created>
  <dcterms:modified xsi:type="dcterms:W3CDTF">2021-09-07T06:33:09Z</dcterms:modified>
</cp:coreProperties>
</file>